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0" yWindow="225" windowWidth="19320" windowHeight="985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E11" i="1"/>
  <c r="E13" i="1"/>
  <c r="E10" i="1"/>
  <c r="F12" i="1" l="1"/>
  <c r="F11" i="1"/>
  <c r="F10" i="1"/>
  <c r="F9" i="1"/>
  <c r="F8" i="1" l="1"/>
  <c r="F7" i="1"/>
  <c r="F19" i="1" s="1"/>
  <c r="F20" i="1" s="1"/>
</calcChain>
</file>

<file path=xl/sharedStrings.xml><?xml version="1.0" encoding="utf-8"?>
<sst xmlns="http://schemas.openxmlformats.org/spreadsheetml/2006/main" count="38" uniqueCount="31">
  <si>
    <t>Артикул</t>
  </si>
  <si>
    <t>Наименование</t>
  </si>
  <si>
    <t>Кол-во</t>
  </si>
  <si>
    <t>Ед. измерения</t>
  </si>
  <si>
    <t>Цена</t>
  </si>
  <si>
    <t>Сумма</t>
  </si>
  <si>
    <t>ИТОГО:</t>
  </si>
  <si>
    <t>руб.</t>
  </si>
  <si>
    <t>у.е.</t>
  </si>
  <si>
    <t>Кол-во светильников:</t>
  </si>
  <si>
    <t>Артикул светильника:</t>
  </si>
  <si>
    <t>Расчёт себестоимости профильных светильников</t>
  </si>
  <si>
    <t>шт.</t>
  </si>
  <si>
    <t>1 шт.</t>
  </si>
  <si>
    <t>Расходные материалы</t>
  </si>
  <si>
    <t>курс на 21.11.2017 1 у.е=  руб.</t>
  </si>
  <si>
    <t>1час*375</t>
  </si>
  <si>
    <t>ч.ч.</t>
  </si>
  <si>
    <t>ед.п</t>
  </si>
  <si>
    <t>Трудозатраты,резка, сборка</t>
  </si>
  <si>
    <t>Profile DLM-2m</t>
  </si>
  <si>
    <t>Короб 110х65х3000</t>
  </si>
  <si>
    <t>Короб без клапанов 110х65х3000мм, Т-23 беленый</t>
  </si>
  <si>
    <t>Electrical Plate L corner DLM/B Sp</t>
  </si>
  <si>
    <t>Donolux Magnetic track  электрическая плата для L corner DLM, DC 24В, L83xW83мм, черный (с функцией</t>
  </si>
  <si>
    <t>I connector DLM/X</t>
  </si>
  <si>
    <t>Комплектация 1шт.  L corner DLM/B Sp Donolux Magnetic track L-образный угол-соединитель для подвесного/накладного/встраиваемого магнитного шинопровода, черный</t>
  </si>
  <si>
    <t>Profile DLM 2m alu</t>
  </si>
  <si>
    <t>Donolux Профиль алюминиевый, 2 метра</t>
  </si>
  <si>
    <t>Сварка, зачистка, покраска</t>
  </si>
  <si>
    <t>Donolux Magnetic track  I-образный соединитель для магнитного шинопровода 130*32,5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</si>
</sst>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\-0.00"/>
    <numFmt numFmtId="165" formatCode="#,##0.00;[Red]\-#,##0.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MT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theme="1"/>
      <name val="ArialMT"/>
    </font>
    <font>
      <b/>
      <u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MT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2" fontId="0" fillId="0" borderId="0" xfId="0" applyNumberForma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5" fillId="2" borderId="2" xfId="1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2" borderId="2" xfId="1" applyNumberFormat="1" applyFont="1" applyFill="1" applyBorder="1" applyAlignment="1">
      <alignment horizontal="left" vertical="top" wrapText="1"/>
    </xf>
    <xf numFmtId="165" fontId="5" fillId="2" borderId="2" xfId="1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9" sqref="B9"/>
    </sheetView>
  </sheetViews>
  <sheetFormatPr defaultColWidth="9.140625" defaultRowHeight="15"/>
  <cols>
    <col min="1" max="1" width="33.85546875" style="1" bestFit="1" customWidth="1"/>
    <col min="2" max="2" width="100.28515625" style="1" bestFit="1" customWidth="1"/>
    <col min="3" max="3" width="8.42578125" style="1" bestFit="1" customWidth="1"/>
    <col min="4" max="4" width="11.7109375" style="1" customWidth="1"/>
    <col min="5" max="5" width="9.140625" style="8"/>
    <col min="6" max="6" width="11.5703125" style="8" bestFit="1" customWidth="1"/>
    <col min="7" max="16384" width="9.140625" style="1"/>
  </cols>
  <sheetData>
    <row r="1" spans="1:6" ht="39" customHeight="1">
      <c r="A1" s="32" t="s">
        <v>11</v>
      </c>
      <c r="B1" s="32"/>
      <c r="C1" s="32"/>
      <c r="D1" s="32"/>
      <c r="E1" s="32"/>
      <c r="F1" s="32"/>
    </row>
    <row r="3" spans="1:6" ht="30">
      <c r="A3" s="21" t="s">
        <v>10</v>
      </c>
      <c r="B3" s="13" t="s">
        <v>26</v>
      </c>
    </row>
    <row r="4" spans="1:6" ht="15.75">
      <c r="A4" s="12" t="s">
        <v>9</v>
      </c>
      <c r="B4" s="13" t="s">
        <v>13</v>
      </c>
    </row>
    <row r="6" spans="1:6" ht="30">
      <c r="A6" s="18" t="s">
        <v>0</v>
      </c>
      <c r="B6" s="18" t="s">
        <v>1</v>
      </c>
      <c r="C6" s="18" t="s">
        <v>2</v>
      </c>
      <c r="D6" s="2" t="s">
        <v>3</v>
      </c>
      <c r="E6" s="9" t="s">
        <v>4</v>
      </c>
      <c r="F6" s="9" t="s">
        <v>5</v>
      </c>
    </row>
    <row r="7" spans="1:6">
      <c r="A7" s="3" t="s">
        <v>19</v>
      </c>
      <c r="B7" s="4" t="s">
        <v>16</v>
      </c>
      <c r="C7" s="3">
        <v>1</v>
      </c>
      <c r="D7" s="16" t="s">
        <v>17</v>
      </c>
      <c r="E7">
        <v>375</v>
      </c>
      <c r="F7" s="10">
        <f t="shared" ref="F7:F8" si="0">E7*C7</f>
        <v>375</v>
      </c>
    </row>
    <row r="8" spans="1:6" ht="15.75">
      <c r="A8" s="20" t="s">
        <v>14</v>
      </c>
      <c r="B8" s="19"/>
      <c r="C8" s="25">
        <v>1</v>
      </c>
      <c r="D8" s="15" t="s">
        <v>18</v>
      </c>
      <c r="E8">
        <v>45</v>
      </c>
      <c r="F8" s="10">
        <f t="shared" si="0"/>
        <v>45</v>
      </c>
    </row>
    <row r="9" spans="1:6" ht="30" customHeight="1">
      <c r="A9" s="3" t="s">
        <v>29</v>
      </c>
      <c r="B9" s="3"/>
      <c r="C9" s="25">
        <v>1</v>
      </c>
      <c r="D9" s="15" t="s">
        <v>12</v>
      </c>
      <c r="E9">
        <v>880</v>
      </c>
      <c r="F9" s="10">
        <f t="shared" ref="F9:F18" si="1">E9*C9</f>
        <v>880</v>
      </c>
    </row>
    <row r="10" spans="1:6" ht="33" customHeight="1">
      <c r="A10" s="3" t="s">
        <v>27</v>
      </c>
      <c r="B10" s="3" t="s">
        <v>28</v>
      </c>
      <c r="C10" s="25">
        <v>0.25</v>
      </c>
      <c r="D10" s="15" t="s">
        <v>12</v>
      </c>
      <c r="E10" t="e">
        <f>VLOOKUP(A10,Лист2!A:B,2,FALSE)</f>
        <v>#N/A</v>
      </c>
      <c r="F10" s="10" t="e">
        <f t="shared" si="1"/>
        <v>#N/A</v>
      </c>
    </row>
    <row r="11" spans="1:6" ht="30" customHeight="1">
      <c r="A11" s="3" t="s">
        <v>23</v>
      </c>
      <c r="B11" s="3" t="s">
        <v>24</v>
      </c>
      <c r="C11" s="25">
        <v>1</v>
      </c>
      <c r="D11" s="15" t="s">
        <v>18</v>
      </c>
      <c r="E11">
        <f>VLOOKUP(A11,Лист2!A:B,2,FALSE)</f>
        <v>298.88</v>
      </c>
      <c r="F11" s="10">
        <f t="shared" si="1"/>
        <v>298.88</v>
      </c>
    </row>
    <row r="12" spans="1:6" ht="58.5" customHeight="1">
      <c r="A12" s="27" t="s">
        <v>25</v>
      </c>
      <c r="B12" s="3" t="s">
        <v>30</v>
      </c>
      <c r="C12" s="25">
        <v>2</v>
      </c>
      <c r="D12" s="15" t="s">
        <v>12</v>
      </c>
      <c r="E12">
        <v>65</v>
      </c>
      <c r="F12" s="10">
        <f t="shared" si="1"/>
        <v>130</v>
      </c>
    </row>
    <row r="13" spans="1:6">
      <c r="A13" s="3" t="s">
        <v>21</v>
      </c>
      <c r="B13" s="3" t="s">
        <v>22</v>
      </c>
      <c r="C13" s="3">
        <v>0.15</v>
      </c>
      <c r="D13" s="17" t="s">
        <v>12</v>
      </c>
      <c r="E13">
        <f>VLOOKUP(A13,Лист2!A:B,2,FALSE)</f>
        <v>70.08</v>
      </c>
      <c r="F13" s="10">
        <f t="shared" si="1"/>
        <v>10.511999999999999</v>
      </c>
    </row>
    <row r="14" spans="1:6" ht="15.75" hidden="1">
      <c r="A14" s="26"/>
      <c r="B14" s="26"/>
      <c r="C14" s="26"/>
      <c r="D14" s="15"/>
      <c r="E14"/>
      <c r="F14" s="10">
        <f t="shared" si="1"/>
        <v>0</v>
      </c>
    </row>
    <row r="15" spans="1:6" ht="15.75" hidden="1">
      <c r="A15" s="3"/>
      <c r="B15" s="26"/>
      <c r="C15" s="25"/>
      <c r="D15" s="17"/>
      <c r="E15"/>
      <c r="F15" s="10">
        <f t="shared" si="1"/>
        <v>0</v>
      </c>
    </row>
    <row r="16" spans="1:6" hidden="1">
      <c r="A16" s="22"/>
      <c r="B16" s="23"/>
      <c r="C16" s="24"/>
      <c r="D16" s="3"/>
      <c r="E16" s="14"/>
      <c r="F16" s="10">
        <f t="shared" si="1"/>
        <v>0</v>
      </c>
    </row>
    <row r="17" spans="1:6" hidden="1">
      <c r="A17" s="19"/>
      <c r="B17" s="3"/>
      <c r="C17" s="16"/>
      <c r="D17" s="3"/>
      <c r="E17" s="14"/>
      <c r="F17" s="10">
        <f t="shared" si="1"/>
        <v>0</v>
      </c>
    </row>
    <row r="18" spans="1:6" hidden="1">
      <c r="A18" s="20"/>
      <c r="B18" s="20"/>
      <c r="C18" s="16"/>
      <c r="D18" s="3"/>
      <c r="E18" s="14"/>
      <c r="F18" s="10">
        <f t="shared" si="1"/>
        <v>0</v>
      </c>
    </row>
    <row r="19" spans="1:6">
      <c r="A19" s="30" t="s">
        <v>6</v>
      </c>
      <c r="B19" s="31"/>
      <c r="C19" s="5" t="s">
        <v>7</v>
      </c>
      <c r="D19" s="6"/>
      <c r="E19" s="11"/>
      <c r="F19" s="11" t="e">
        <f>SUM(F7:F18)</f>
        <v>#N/A</v>
      </c>
    </row>
    <row r="20" spans="1:6" ht="42.75" customHeight="1">
      <c r="A20" s="31"/>
      <c r="B20" s="31"/>
      <c r="C20" s="5" t="s">
        <v>8</v>
      </c>
      <c r="D20" s="7" t="s">
        <v>15</v>
      </c>
      <c r="E20" s="7">
        <v>64</v>
      </c>
      <c r="F20" s="11" t="e">
        <f>F19/E20</f>
        <v>#N/A</v>
      </c>
    </row>
  </sheetData>
  <mergeCells count="2">
    <mergeCell ref="A19:B20"/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13" sqref="F13"/>
    </sheetView>
  </sheetViews>
  <sheetFormatPr defaultRowHeight="15"/>
  <sheetData>
    <row r="1" spans="1:2" ht="22.5">
      <c r="A1" s="28" t="s">
        <v>25</v>
      </c>
      <c r="B1" s="14">
        <v>30.15</v>
      </c>
    </row>
    <row r="2" spans="1:2" ht="45">
      <c r="A2" s="28" t="s">
        <v>23</v>
      </c>
      <c r="B2" s="14">
        <v>298.88</v>
      </c>
    </row>
    <row r="3" spans="1:2" ht="22.5">
      <c r="A3" s="28" t="s">
        <v>20</v>
      </c>
      <c r="B3" s="29">
        <v>1054.92</v>
      </c>
    </row>
    <row r="4" spans="1:2" ht="33.75">
      <c r="A4" s="28" t="s">
        <v>21</v>
      </c>
      <c r="B4" s="14">
        <v>70.08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Н. Шмитова</dc:creator>
  <cp:lastModifiedBy>Дмитрий В. Яценко</cp:lastModifiedBy>
  <dcterms:created xsi:type="dcterms:W3CDTF">2017-01-30T14:13:46Z</dcterms:created>
  <dcterms:modified xsi:type="dcterms:W3CDTF">2020-06-02T12:28:52Z</dcterms:modified>
</cp:coreProperties>
</file>